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\COVID-19\"/>
    </mc:Choice>
  </mc:AlternateContent>
  <xr:revisionPtr revIDLastSave="0" documentId="13_ncr:1_{A52F43D5-83DA-4821-B172-378ED2C7FE5C}" xr6:coauthVersionLast="45" xr6:coauthVersionMax="45" xr10:uidLastSave="{00000000-0000-0000-0000-000000000000}"/>
  <bookViews>
    <workbookView xWindow="29850" yWindow="-15" windowWidth="26505" windowHeight="16005" activeTab="1" xr2:uid="{BABC0ABD-704C-4613-991A-7C6B82B714D9}"/>
  </bookViews>
  <sheets>
    <sheet name="Blank" sheetId="1" r:id="rId1"/>
    <sheet name="S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3" l="1"/>
  <c r="H29" i="3"/>
  <c r="H30" i="3" s="1"/>
  <c r="H31" i="3" s="1"/>
  <c r="H32" i="3" s="1"/>
  <c r="H33" i="3" s="1"/>
  <c r="H34" i="3" s="1"/>
  <c r="H35" i="3" s="1"/>
  <c r="N21" i="3"/>
  <c r="Q20" i="3"/>
  <c r="Q19" i="3"/>
  <c r="Q18" i="3"/>
  <c r="Q17" i="3"/>
  <c r="Q16" i="3"/>
  <c r="Q21" i="3" s="1"/>
  <c r="L21" i="3" s="1"/>
  <c r="E14" i="3" s="1"/>
  <c r="E16" i="3" s="1"/>
  <c r="E15" i="3"/>
  <c r="E10" i="3"/>
  <c r="L9" i="3"/>
  <c r="N9" i="3" s="1"/>
  <c r="E7" i="3" s="1"/>
  <c r="E8" i="3"/>
  <c r="E8" i="1"/>
  <c r="Q17" i="1"/>
  <c r="Q18" i="1"/>
  <c r="Q19" i="1"/>
  <c r="Q20" i="1"/>
  <c r="Q16" i="1"/>
  <c r="N21" i="1"/>
  <c r="E9" i="3" l="1"/>
  <c r="E11" i="3"/>
  <c r="E19" i="3" s="1"/>
  <c r="Q21" i="1"/>
  <c r="L21" i="1" s="1"/>
  <c r="E14" i="1" s="1"/>
  <c r="L36" i="1"/>
  <c r="H29" i="1"/>
  <c r="H30" i="1" s="1"/>
  <c r="H31" i="1" s="1"/>
  <c r="H32" i="1" s="1"/>
  <c r="H33" i="1" s="1"/>
  <c r="H34" i="1" s="1"/>
  <c r="H35" i="1" s="1"/>
  <c r="E15" i="1"/>
  <c r="L9" i="1"/>
  <c r="E16" i="1" l="1"/>
  <c r="E10" i="1"/>
  <c r="N9" i="1"/>
  <c r="E7" i="1" s="1"/>
  <c r="E9" i="1" l="1"/>
  <c r="E11" i="1" s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Erickson</author>
    <author>Jim Laube</author>
  </authors>
  <commentList>
    <comment ref="D8" authorId="0" shapeId="0" xr:uid="{F938A005-985F-46BD-AFFF-4EF108EB7F59}">
      <text>
        <r>
          <rPr>
            <b/>
            <sz val="9"/>
            <color indexed="9"/>
            <rFont val="Tahoma"/>
            <family val="2"/>
          </rPr>
          <t>This is the cost of minimum staffing it takes to open your doors for business</t>
        </r>
        <r>
          <rPr>
            <sz val="9"/>
            <color indexed="9"/>
            <rFont val="Tahoma"/>
            <family val="2"/>
          </rPr>
          <t xml:space="preserve">
</t>
        </r>
      </text>
    </comment>
    <comment ref="L12" authorId="0" shapeId="0" xr:uid="{6822C1B3-7966-480A-9577-B7D0816AAA0D}">
      <text>
        <r>
          <rPr>
            <b/>
            <sz val="9"/>
            <color indexed="9"/>
            <rFont val="Tahoma"/>
            <family val="2"/>
          </rPr>
          <t>This is the cost of minimum staffing it takes to open your doors for 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1" shapeId="0" xr:uid="{2E2A42E7-9084-4234-A6F3-887975FABF82}">
      <text>
        <r>
          <rPr>
            <b/>
            <sz val="10"/>
            <color indexed="9"/>
            <rFont val="Tahoma"/>
            <family val="2"/>
          </rPr>
          <t>This is the estimated percentage of payroll taxes, worker's comp and other employee related benefits. For most restaurants, these generally run 14-18% of total payroll.
Fica (6.2%), Medicare (1.45%) and SUTA (1-3%) typically run 8-9%. Workman's com % vary by carrier.</t>
        </r>
      </text>
    </comment>
    <comment ref="N21" authorId="0" shapeId="0" xr:uid="{7E0580FA-69BB-4208-879F-C97B07C2F487}">
      <text>
        <r>
          <rPr>
            <b/>
            <sz val="9"/>
            <color indexed="9"/>
            <rFont val="Tahoma"/>
            <family val="2"/>
          </rPr>
          <t>Must equal 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4" authorId="1" shapeId="0" xr:uid="{3563749E-9BA2-4226-A363-21318FBAD7ED}">
      <text>
        <r>
          <rPr>
            <b/>
            <sz val="12"/>
            <color indexed="9"/>
            <rFont val="Tahoma"/>
            <family val="2"/>
          </rPr>
          <t>Enter the estimated % of sales that will be settled with a credit card.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Erickson</author>
    <author>Jim Laube</author>
  </authors>
  <commentList>
    <comment ref="D8" authorId="0" shapeId="0" xr:uid="{0BD818FA-36B0-4AC5-BC79-9FA2FFE573F1}">
      <text>
        <r>
          <rPr>
            <b/>
            <sz val="9"/>
            <color indexed="9"/>
            <rFont val="Tahoma"/>
            <family val="2"/>
          </rPr>
          <t>This is the cost of minimum staffing it takes to open your doors for business</t>
        </r>
        <r>
          <rPr>
            <sz val="9"/>
            <color indexed="9"/>
            <rFont val="Tahoma"/>
            <family val="2"/>
          </rPr>
          <t xml:space="preserve">
</t>
        </r>
      </text>
    </comment>
    <comment ref="L12" authorId="0" shapeId="0" xr:uid="{3968ED4F-46D1-43CD-B3E0-33FDE903D1F7}">
      <text>
        <r>
          <rPr>
            <b/>
            <sz val="9"/>
            <color indexed="9"/>
            <rFont val="Tahoma"/>
            <family val="2"/>
          </rPr>
          <t>This is the cost of minimum staffing it takes to open your doors for 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1" shapeId="0" xr:uid="{622A7097-1DCB-45B0-9F84-2A7C5616B28B}">
      <text>
        <r>
          <rPr>
            <b/>
            <sz val="10"/>
            <color indexed="9"/>
            <rFont val="Tahoma"/>
            <family val="2"/>
          </rPr>
          <t>This is the estimated percentage of payroll taxes, worker's comp and other employee related benefits. For most restaurants, these generally run 14-18% of total payroll.
Fica (6.2%), Medicare (1.45%) and SUTA (1-3%) typically run 8-9%. Workman's com % vary by carrier.</t>
        </r>
      </text>
    </comment>
    <comment ref="N21" authorId="0" shapeId="0" xr:uid="{825B3A38-BB4F-4603-941D-B5CE8815276D}">
      <text>
        <r>
          <rPr>
            <b/>
            <sz val="9"/>
            <color indexed="9"/>
            <rFont val="Tahoma"/>
            <family val="2"/>
          </rPr>
          <t>Must equal 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4" authorId="1" shapeId="0" xr:uid="{F22FFDBE-E053-4405-861A-816672734499}">
      <text>
        <r>
          <rPr>
            <b/>
            <sz val="12"/>
            <color indexed="9"/>
            <rFont val="Tahoma"/>
            <family val="2"/>
          </rPr>
          <t>Enter the estimated % of sales that will be settled with a credit card.</t>
        </r>
      </text>
    </comment>
  </commentList>
</comments>
</file>

<file path=xl/sharedStrings.xml><?xml version="1.0" encoding="utf-8"?>
<sst xmlns="http://schemas.openxmlformats.org/spreadsheetml/2006/main" count="96" uniqueCount="49">
  <si>
    <t>Assumptions Worksheet</t>
  </si>
  <si>
    <t>Blue Fish Grill</t>
  </si>
  <si>
    <t>Fixed Costs</t>
  </si>
  <si>
    <t>Daily</t>
  </si>
  <si>
    <t>Management Salaries (Annual)</t>
  </si>
  <si>
    <t>General Manager</t>
  </si>
  <si>
    <t>Assistant Manager</t>
  </si>
  <si>
    <t>Kitchen Manager</t>
  </si>
  <si>
    <t>Others</t>
  </si>
  <si>
    <t>Total Management Salaries</t>
  </si>
  <si>
    <t>Labor Cost Assumptions</t>
  </si>
  <si>
    <t>Minimum Hourly Staffing (Daily)</t>
  </si>
  <si>
    <t>Employee Benefits Estimate %</t>
  </si>
  <si>
    <t>Cost of Sales</t>
  </si>
  <si>
    <t>Total Cost of Sales</t>
  </si>
  <si>
    <t>Variable Costs</t>
  </si>
  <si>
    <t>% of Sales</t>
  </si>
  <si>
    <t>Credit Card Charges:</t>
  </si>
  <si>
    <t>Credit Card Expense</t>
  </si>
  <si>
    <t>Percentage of Credit Card Sales</t>
  </si>
  <si>
    <t>Average Discount Percentage</t>
  </si>
  <si>
    <t>Break-even Sales</t>
  </si>
  <si>
    <t>Other</t>
  </si>
  <si>
    <t xml:space="preserve">Daily Break-Even Worksheet </t>
  </si>
  <si>
    <t>Home replacment meal</t>
  </si>
  <si>
    <t>Food sales</t>
  </si>
  <si>
    <t>Beverage sales</t>
  </si>
  <si>
    <t>Grocery sales</t>
  </si>
  <si>
    <t>Sales Mix</t>
  </si>
  <si>
    <t>Daily $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</si>
  <si>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</si>
  <si>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</si>
  <si>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</si>
  <si>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</si>
  <si>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</si>
  <si>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</si>
  <si>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</si>
  <si>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</si>
  <si>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Total Other Daily Expenses</t>
  </si>
  <si>
    <t>Other Daily Expenses</t>
  </si>
  <si>
    <t>Firewood</t>
  </si>
  <si>
    <t>Trash service</t>
  </si>
  <si>
    <t>Linen</t>
  </si>
  <si>
    <t>Avg. Cost %</t>
  </si>
  <si>
    <t>Scheduled hourly labor</t>
  </si>
  <si>
    <t>Management salaries</t>
  </si>
  <si>
    <t>Employee benefits</t>
  </si>
  <si>
    <t>(Restaurant name)</t>
  </si>
  <si>
    <t>Home meal replacment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</si>
</sst>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;\(#,##0\)"/>
    <numFmt numFmtId="165" formatCode="_(&quot;$&quot;* #,##0_);_(&quot;$&quot;* \(#,##0\);_(&quot;$&quot;* &quot;-&quot;??_);_(@_)"/>
    <numFmt numFmtId="166" formatCode="0.0%"/>
    <numFmt numFmtId="167" formatCode="0.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0"/>
      <color indexed="9"/>
      <name val="Tahoma"/>
      <family val="2"/>
    </font>
    <font>
      <b/>
      <sz val="12"/>
      <color indexed="9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9"/>
      <name val="Tahoma"/>
      <family val="2"/>
    </font>
    <font>
      <sz val="9"/>
      <color indexed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rgb="FFEBEEDC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3" borderId="0" xfId="0" applyFill="1"/>
    <xf numFmtId="0" fontId="6" fillId="2" borderId="0" xfId="0" applyFont="1" applyFill="1" applyAlignment="1">
      <alignment horizontal="center"/>
    </xf>
    <xf numFmtId="0" fontId="0" fillId="2" borderId="4" xfId="0" applyFill="1" applyBorder="1"/>
    <xf numFmtId="0" fontId="7" fillId="2" borderId="0" xfId="0" applyFont="1" applyFill="1"/>
    <xf numFmtId="0" fontId="0" fillId="2" borderId="6" xfId="0" applyFill="1" applyBorder="1"/>
    <xf numFmtId="0" fontId="9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right" vertical="center"/>
    </xf>
    <xf numFmtId="38" fontId="11" fillId="4" borderId="0" xfId="0" applyNumberFormat="1" applyFont="1" applyFill="1" applyAlignment="1">
      <alignment vertical="center"/>
    </xf>
    <xf numFmtId="38" fontId="11" fillId="4" borderId="0" xfId="0" applyNumberFormat="1" applyFont="1" applyFill="1" applyAlignment="1">
      <alignment horizontal="center" vertical="center"/>
    </xf>
    <xf numFmtId="165" fontId="13" fillId="2" borderId="0" xfId="1" applyNumberFormat="1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0" borderId="0" xfId="0"/>
    <xf numFmtId="165" fontId="13" fillId="2" borderId="7" xfId="0" applyNumberFormat="1" applyFont="1" applyFill="1" applyBorder="1"/>
    <xf numFmtId="166" fontId="14" fillId="0" borderId="0" xfId="0" applyNumberFormat="1" applyFont="1"/>
    <xf numFmtId="166" fontId="13" fillId="2" borderId="0" xfId="2" applyNumberFormat="1" applyFont="1" applyFill="1"/>
    <xf numFmtId="10" fontId="0" fillId="2" borderId="0" xfId="0" applyNumberFormat="1" applyFill="1"/>
    <xf numFmtId="166" fontId="13" fillId="2" borderId="7" xfId="0" applyNumberFormat="1" applyFont="1" applyFill="1" applyBorder="1"/>
    <xf numFmtId="164" fontId="1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right" indent="1"/>
    </xf>
    <xf numFmtId="165" fontId="13" fillId="5" borderId="5" xfId="0" applyNumberFormat="1" applyFont="1" applyFill="1" applyBorder="1"/>
    <xf numFmtId="165" fontId="0" fillId="3" borderId="0" xfId="0" applyNumberFormat="1" applyFill="1"/>
    <xf numFmtId="44" fontId="0" fillId="3" borderId="0" xfId="0" applyNumberFormat="1" applyFill="1"/>
    <xf numFmtId="9" fontId="0" fillId="3" borderId="0" xfId="2" applyFont="1" applyFill="1" applyBorder="1" applyAlignment="1">
      <alignment horizontal="center"/>
    </xf>
    <xf numFmtId="37" fontId="14" fillId="3" borderId="0" xfId="0" applyNumberFormat="1" applyFont="1" applyFill="1"/>
    <xf numFmtId="0" fontId="0" fillId="2" borderId="8" xfId="0" applyFill="1" applyBorder="1"/>
    <xf numFmtId="0" fontId="2" fillId="2" borderId="9" xfId="0" applyFont="1" applyFill="1" applyBorder="1"/>
    <xf numFmtId="0" fontId="7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37" fontId="3" fillId="2" borderId="0" xfId="0" applyNumberFormat="1" applyFont="1" applyFill="1" applyAlignment="1" applyProtection="1">
      <alignment horizontal="center"/>
      <protection locked="0"/>
    </xf>
    <xf numFmtId="37" fontId="4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3" borderId="0" xfId="0" applyFont="1" applyFill="1"/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2" fillId="3" borderId="0" xfId="0" applyFont="1" applyFill="1" applyAlignment="1">
      <alignment horizontal="left" vertical="center"/>
    </xf>
    <xf numFmtId="167" fontId="7" fillId="3" borderId="0" xfId="0" applyNumberFormat="1" applyFont="1" applyFill="1"/>
    <xf numFmtId="0" fontId="7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3" fontId="7" fillId="6" borderId="5" xfId="0" applyNumberFormat="1" applyFont="1" applyFill="1" applyBorder="1" applyProtection="1">
      <protection locked="0"/>
    </xf>
    <xf numFmtId="9" fontId="7" fillId="6" borderId="5" xfId="2" applyFont="1" applyFill="1" applyBorder="1" applyProtection="1">
      <protection locked="0"/>
    </xf>
    <xf numFmtId="166" fontId="7" fillId="6" borderId="5" xfId="0" applyNumberFormat="1" applyFont="1" applyFill="1" applyBorder="1" applyProtection="1">
      <protection locked="0"/>
    </xf>
    <xf numFmtId="37" fontId="7" fillId="6" borderId="5" xfId="0" applyNumberFormat="1" applyFont="1" applyFill="1" applyBorder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1727-42A2-4510-99E0-9E92DB771DB9}">
  <dimension ref="A1:BR218"/>
  <sheetViews>
    <sheetView topLeftCell="A4" workbookViewId="0">
      <selection activeCell="L31" sqref="L31"/>
    </sheetView>
  </sheetViews>
  <sheetFormatPr defaultRowHeight="15" x14ac:dyDescent="0.25"/>
  <cols>
    <col min="1" max="1" width="2.5703125" style="1" customWidth="1"/>
    <col min="2" max="2" width="21.85546875" customWidth="1"/>
    <col min="3" max="3" width="7.42578125" customWidth="1"/>
    <col min="4" max="4" width="12.7109375" customWidth="1"/>
    <col min="5" max="5" width="13.85546875" customWidth="1"/>
    <col min="6" max="6" width="3.5703125" style="1" customWidth="1"/>
    <col min="7" max="7" width="3.140625" style="1" customWidth="1"/>
    <col min="8" max="10" width="9.140625" style="1"/>
    <col min="11" max="11" width="13.5703125" style="1" customWidth="1"/>
    <col min="12" max="12" width="9.140625" style="1"/>
    <col min="13" max="13" width="1.7109375" style="1" customWidth="1"/>
    <col min="14" max="14" width="9.140625" style="1"/>
    <col min="15" max="15" width="3.28515625" style="1" customWidth="1"/>
    <col min="16" max="16" width="3.85546875" style="1" customWidth="1"/>
    <col min="17" max="17" width="0" style="1" hidden="1" customWidth="1"/>
    <col min="18" max="70" width="9.140625" style="1"/>
  </cols>
  <sheetData>
    <row r="1" spans="1:17" x14ac:dyDescent="0.25">
      <c r="B1" s="2"/>
      <c r="C1" s="2"/>
      <c r="D1" s="2"/>
      <c r="E1" s="2"/>
      <c r="F1" s="2"/>
    </row>
    <row r="2" spans="1:17" ht="18" customHeight="1" x14ac:dyDescent="0.3">
      <c r="B2" s="2"/>
      <c r="C2" s="2"/>
      <c r="D2" s="2"/>
      <c r="E2" s="2"/>
      <c r="F2" s="2"/>
      <c r="G2" s="58" t="s">
        <v>0</v>
      </c>
      <c r="H2" s="56"/>
      <c r="I2" s="56"/>
      <c r="J2" s="56"/>
      <c r="K2" s="56"/>
      <c r="L2" s="56"/>
      <c r="M2" s="56"/>
      <c r="N2" s="56"/>
      <c r="O2" s="57"/>
    </row>
    <row r="3" spans="1:17" ht="20.25" customHeight="1" x14ac:dyDescent="0.45">
      <c r="B3" s="38" t="s">
        <v>47</v>
      </c>
      <c r="C3" s="39"/>
      <c r="D3" s="40"/>
      <c r="E3" s="40"/>
      <c r="F3" s="3"/>
      <c r="G3" s="4"/>
      <c r="H3" s="43"/>
      <c r="I3" s="43"/>
      <c r="J3" s="43"/>
      <c r="K3" s="43"/>
      <c r="L3" s="43"/>
      <c r="M3" s="44"/>
      <c r="N3" s="44"/>
      <c r="O3" s="6"/>
    </row>
    <row r="4" spans="1:17" ht="18.75" x14ac:dyDescent="0.3">
      <c r="B4" s="41" t="s">
        <v>23</v>
      </c>
      <c r="C4" s="41"/>
      <c r="D4" s="41"/>
      <c r="E4" s="41"/>
      <c r="F4" s="7"/>
      <c r="G4" s="4"/>
      <c r="H4" s="19" t="s">
        <v>4</v>
      </c>
      <c r="I4" s="5"/>
      <c r="J4" s="5"/>
      <c r="K4" s="5"/>
      <c r="O4" s="6"/>
    </row>
    <row r="5" spans="1:17" x14ac:dyDescent="0.25">
      <c r="B5" s="1"/>
      <c r="C5" s="1"/>
      <c r="D5" s="1"/>
      <c r="E5" s="1"/>
      <c r="G5" s="4"/>
      <c r="H5" s="45"/>
      <c r="I5" s="46" t="s">
        <v>5</v>
      </c>
      <c r="J5" s="45"/>
      <c r="K5" s="45"/>
      <c r="L5" s="59">
        <v>0</v>
      </c>
      <c r="O5" s="6"/>
    </row>
    <row r="6" spans="1:17" ht="18" customHeight="1" x14ac:dyDescent="0.25">
      <c r="A6" s="8"/>
      <c r="B6" s="9" t="s">
        <v>2</v>
      </c>
      <c r="C6" s="9"/>
      <c r="D6" s="9"/>
      <c r="E6" s="10" t="s">
        <v>3</v>
      </c>
      <c r="G6" s="4"/>
      <c r="H6" s="45"/>
      <c r="I6" s="46" t="s">
        <v>6</v>
      </c>
      <c r="J6" s="45"/>
      <c r="K6" s="45"/>
      <c r="L6" s="59">
        <v>0</v>
      </c>
      <c r="O6" s="6"/>
    </row>
    <row r="7" spans="1:17" ht="12.75" customHeight="1" x14ac:dyDescent="0.25">
      <c r="B7" s="42" t="s">
        <v>45</v>
      </c>
      <c r="C7" s="42"/>
      <c r="D7" s="42"/>
      <c r="E7" s="11">
        <f>N9</f>
        <v>0</v>
      </c>
      <c r="G7" s="4"/>
      <c r="H7" s="45"/>
      <c r="I7" s="46" t="s">
        <v>7</v>
      </c>
      <c r="J7" s="45"/>
      <c r="K7" s="45"/>
      <c r="L7" s="59">
        <v>0</v>
      </c>
      <c r="O7" s="6"/>
    </row>
    <row r="8" spans="1:17" ht="12.75" customHeight="1" x14ac:dyDescent="0.25">
      <c r="B8" s="12" t="s">
        <v>44</v>
      </c>
      <c r="C8" s="12"/>
      <c r="D8" s="2"/>
      <c r="E8" s="11">
        <f>L12</f>
        <v>0</v>
      </c>
      <c r="G8" s="4"/>
      <c r="H8" s="45"/>
      <c r="I8" s="46" t="s">
        <v>8</v>
      </c>
      <c r="J8" s="45"/>
      <c r="K8" s="45"/>
      <c r="L8" s="59">
        <v>0</v>
      </c>
      <c r="N8" s="14" t="s">
        <v>3</v>
      </c>
      <c r="O8" s="6"/>
    </row>
    <row r="9" spans="1:17" ht="12.75" customHeight="1" x14ac:dyDescent="0.25">
      <c r="B9" s="12" t="s">
        <v>46</v>
      </c>
      <c r="C9" s="12"/>
      <c r="E9" s="11">
        <f>$L$13*(E7+E8)</f>
        <v>0</v>
      </c>
      <c r="G9" s="4"/>
      <c r="H9" s="15" t="s">
        <v>9</v>
      </c>
      <c r="I9" s="15"/>
      <c r="J9" s="15"/>
      <c r="K9" s="15"/>
      <c r="L9" s="16">
        <f>SUM(L5:L8)</f>
        <v>0</v>
      </c>
      <c r="N9" s="17">
        <f>L9/365</f>
        <v>0</v>
      </c>
      <c r="O9" s="6"/>
    </row>
    <row r="10" spans="1:17" ht="12.75" customHeight="1" x14ac:dyDescent="0.25">
      <c r="B10" s="12" t="s">
        <v>39</v>
      </c>
      <c r="C10" s="12"/>
      <c r="D10" s="13"/>
      <c r="E10" s="11">
        <f>L36</f>
        <v>0</v>
      </c>
      <c r="G10" s="4"/>
      <c r="H10" s="2"/>
      <c r="I10" s="2"/>
      <c r="J10" s="2"/>
      <c r="K10" s="2"/>
      <c r="N10" s="18"/>
      <c r="O10" s="6"/>
    </row>
    <row r="11" spans="1:17" ht="15.75" customHeight="1" thickBot="1" x14ac:dyDescent="0.3">
      <c r="B11" s="13"/>
      <c r="C11" s="13"/>
      <c r="D11" s="13"/>
      <c r="E11" s="21">
        <f>SUM(E7:E10)</f>
        <v>0</v>
      </c>
      <c r="G11" s="4"/>
      <c r="H11" s="47" t="s">
        <v>10</v>
      </c>
      <c r="I11" s="2"/>
      <c r="J11" s="2"/>
      <c r="K11" s="2"/>
      <c r="N11" s="14"/>
      <c r="O11" s="6"/>
    </row>
    <row r="12" spans="1:17" ht="12.75" customHeight="1" x14ac:dyDescent="0.25">
      <c r="B12" s="13"/>
      <c r="C12" s="13"/>
      <c r="D12" s="13"/>
      <c r="E12" s="13"/>
      <c r="G12" s="4"/>
      <c r="H12" s="2"/>
      <c r="I12" s="46" t="s">
        <v>11</v>
      </c>
      <c r="J12" s="2"/>
      <c r="K12" s="2"/>
      <c r="L12" s="59">
        <v>0</v>
      </c>
      <c r="N12" s="17"/>
      <c r="O12" s="6"/>
    </row>
    <row r="13" spans="1:17" ht="15.75" x14ac:dyDescent="0.25">
      <c r="B13" s="9" t="s">
        <v>15</v>
      </c>
      <c r="C13" s="9"/>
      <c r="D13" s="9"/>
      <c r="E13" s="10" t="s">
        <v>16</v>
      </c>
      <c r="G13" s="4"/>
      <c r="H13" s="2"/>
      <c r="I13" s="46" t="s">
        <v>12</v>
      </c>
      <c r="J13" s="45"/>
      <c r="K13" s="45"/>
      <c r="L13" s="60">
        <v>0.15</v>
      </c>
      <c r="N13" s="18"/>
      <c r="O13" s="6"/>
    </row>
    <row r="14" spans="1:17" ht="15.75" x14ac:dyDescent="0.25">
      <c r="B14" s="12" t="s">
        <v>13</v>
      </c>
      <c r="C14" s="12"/>
      <c r="D14" s="13"/>
      <c r="E14" s="23">
        <f>L21</f>
        <v>0.38750000000000001</v>
      </c>
      <c r="G14" s="4"/>
      <c r="H14" s="2"/>
      <c r="I14" s="2"/>
      <c r="J14" s="2"/>
      <c r="K14" s="2"/>
      <c r="N14" s="18"/>
      <c r="O14" s="6"/>
    </row>
    <row r="15" spans="1:17" s="1" customFormat="1" ht="15.75" x14ac:dyDescent="0.25">
      <c r="B15" s="12" t="s">
        <v>18</v>
      </c>
      <c r="C15" s="12"/>
      <c r="D15" s="13"/>
      <c r="E15" s="23">
        <f>SUM(L24*L25)</f>
        <v>2.7E-2</v>
      </c>
      <c r="F15" s="24"/>
      <c r="G15" s="4"/>
      <c r="H15" s="47" t="s">
        <v>13</v>
      </c>
      <c r="I15" s="45"/>
      <c r="J15" s="45"/>
      <c r="K15" s="45"/>
      <c r="L15" s="54" t="s">
        <v>43</v>
      </c>
      <c r="M15" s="55"/>
      <c r="N15" s="55" t="s">
        <v>28</v>
      </c>
      <c r="O15" s="6"/>
    </row>
    <row r="16" spans="1:17" s="1" customFormat="1" ht="16.5" thickBot="1" x14ac:dyDescent="0.3">
      <c r="B16" s="13"/>
      <c r="C16" s="13"/>
      <c r="D16" s="13"/>
      <c r="E16" s="25">
        <f>SUM(E14:E15)</f>
        <v>0.41450000000000004</v>
      </c>
      <c r="G16" s="4"/>
      <c r="H16" s="45"/>
      <c r="I16" s="46" t="s">
        <v>25</v>
      </c>
      <c r="J16" s="45"/>
      <c r="K16" s="45"/>
      <c r="L16" s="61">
        <v>0.3</v>
      </c>
      <c r="N16" s="61">
        <v>0.6</v>
      </c>
      <c r="O16" s="6"/>
      <c r="Q16" s="24">
        <f>L16*N16</f>
        <v>0.18</v>
      </c>
    </row>
    <row r="17" spans="2:17" s="1" customFormat="1" ht="15.75" x14ac:dyDescent="0.25">
      <c r="B17" s="13"/>
      <c r="C17" s="13"/>
      <c r="D17" s="13"/>
      <c r="E17" s="13"/>
      <c r="G17" s="4"/>
      <c r="H17" s="45"/>
      <c r="I17" s="2" t="s">
        <v>26</v>
      </c>
      <c r="J17" s="45"/>
      <c r="K17" s="45"/>
      <c r="L17" s="61">
        <v>0.25</v>
      </c>
      <c r="N17" s="61">
        <v>0.05</v>
      </c>
      <c r="O17" s="6"/>
      <c r="Q17" s="24">
        <f t="shared" ref="Q17:Q20" si="0">L17*N17</f>
        <v>1.2500000000000001E-2</v>
      </c>
    </row>
    <row r="18" spans="2:17" s="1" customFormat="1" ht="15.75" x14ac:dyDescent="0.25">
      <c r="B18" s="13"/>
      <c r="C18" s="13"/>
      <c r="D18" s="13"/>
      <c r="E18" s="10" t="s">
        <v>3</v>
      </c>
      <c r="G18" s="4"/>
      <c r="H18" s="45"/>
      <c r="I18" s="46" t="s">
        <v>24</v>
      </c>
      <c r="J18" s="45"/>
      <c r="K18" s="45"/>
      <c r="L18" s="61">
        <v>0.5</v>
      </c>
      <c r="N18" s="61">
        <v>0.25</v>
      </c>
      <c r="O18" s="6"/>
      <c r="Q18" s="24">
        <f t="shared" si="0"/>
        <v>0.125</v>
      </c>
    </row>
    <row r="19" spans="2:17" s="1" customFormat="1" ht="15.75" x14ac:dyDescent="0.25">
      <c r="B19" s="13"/>
      <c r="C19" s="12"/>
      <c r="D19" s="27" t="s">
        <v>21</v>
      </c>
      <c r="E19" s="28">
        <f>E11/E16</f>
        <v>0</v>
      </c>
      <c r="G19" s="4"/>
      <c r="H19" s="45"/>
      <c r="I19" s="46" t="s">
        <v>27</v>
      </c>
      <c r="J19" s="45"/>
      <c r="K19" s="45"/>
      <c r="L19" s="61">
        <v>0.7</v>
      </c>
      <c r="N19" s="61">
        <v>0.1</v>
      </c>
      <c r="O19" s="6"/>
      <c r="Q19" s="24">
        <f t="shared" si="0"/>
        <v>6.9999999999999993E-2</v>
      </c>
    </row>
    <row r="20" spans="2:17" s="1" customFormat="1" ht="15.75" x14ac:dyDescent="0.25">
      <c r="C20" s="12"/>
      <c r="D20" s="12"/>
      <c r="G20" s="4"/>
      <c r="H20" s="45"/>
      <c r="I20" s="46" t="s">
        <v>22</v>
      </c>
      <c r="J20" s="45"/>
      <c r="K20" s="45"/>
      <c r="L20" s="61">
        <v>0</v>
      </c>
      <c r="N20" s="61">
        <v>0</v>
      </c>
      <c r="O20" s="6"/>
      <c r="Q20" s="24">
        <f t="shared" si="0"/>
        <v>0</v>
      </c>
    </row>
    <row r="21" spans="2:17" s="1" customFormat="1" x14ac:dyDescent="0.25">
      <c r="G21" s="4"/>
      <c r="H21" s="48" t="s">
        <v>14</v>
      </c>
      <c r="I21" s="48"/>
      <c r="J21" s="48"/>
      <c r="K21" s="48"/>
      <c r="L21" s="22">
        <f>Q21</f>
        <v>0.38750000000000001</v>
      </c>
      <c r="N21" s="22">
        <f>SUM(N16:N20)</f>
        <v>1</v>
      </c>
      <c r="O21" s="6"/>
      <c r="Q21" s="22">
        <f>SUM(Q16:Q20)</f>
        <v>0.38750000000000001</v>
      </c>
    </row>
    <row r="22" spans="2:17" s="1" customFormat="1" x14ac:dyDescent="0.25">
      <c r="B22" s="2"/>
      <c r="C22" s="2"/>
      <c r="D22" s="29"/>
      <c r="E22" s="2"/>
      <c r="G22" s="4"/>
      <c r="H22" s="2"/>
      <c r="I22" s="2"/>
      <c r="J22" s="2"/>
      <c r="K22" s="2"/>
      <c r="N22" s="18"/>
      <c r="O22" s="6"/>
    </row>
    <row r="23" spans="2:17" s="1" customFormat="1" x14ac:dyDescent="0.25">
      <c r="B23" s="2"/>
      <c r="C23" s="2"/>
      <c r="D23" s="30"/>
      <c r="E23" s="30"/>
      <c r="G23" s="4"/>
      <c r="H23" s="47" t="s">
        <v>17</v>
      </c>
      <c r="I23" s="45"/>
      <c r="J23" s="45"/>
      <c r="K23" s="45"/>
      <c r="L23" s="5"/>
      <c r="N23" s="18"/>
      <c r="O23" s="6"/>
    </row>
    <row r="24" spans="2:17" s="1" customFormat="1" x14ac:dyDescent="0.25">
      <c r="B24" s="2"/>
      <c r="C24" s="2"/>
      <c r="D24" s="30"/>
      <c r="E24" s="30"/>
      <c r="G24" s="4"/>
      <c r="H24" s="49"/>
      <c r="I24" s="45" t="s">
        <v>19</v>
      </c>
      <c r="J24" s="45"/>
      <c r="K24" s="45"/>
      <c r="L24" s="61">
        <v>0.9</v>
      </c>
      <c r="N24" s="18"/>
      <c r="O24" s="6"/>
    </row>
    <row r="25" spans="2:17" s="1" customFormat="1" x14ac:dyDescent="0.25">
      <c r="B25" s="2"/>
      <c r="C25" s="31"/>
      <c r="D25" s="2"/>
      <c r="E25" s="2"/>
      <c r="G25" s="4"/>
      <c r="H25" s="49"/>
      <c r="I25" s="45" t="s">
        <v>20</v>
      </c>
      <c r="J25" s="45"/>
      <c r="K25" s="45"/>
      <c r="L25" s="61">
        <v>0.03</v>
      </c>
      <c r="N25" s="18"/>
      <c r="O25" s="6"/>
    </row>
    <row r="26" spans="2:17" s="1" customFormat="1" x14ac:dyDescent="0.25">
      <c r="B26" s="2"/>
      <c r="C26" s="2"/>
      <c r="D26" s="2"/>
      <c r="E26" s="2"/>
      <c r="G26" s="4"/>
      <c r="H26" s="2"/>
      <c r="I26" s="2"/>
      <c r="J26" s="2"/>
      <c r="K26" s="2"/>
      <c r="N26" s="18"/>
      <c r="O26" s="6"/>
    </row>
    <row r="27" spans="2:17" s="1" customFormat="1" x14ac:dyDescent="0.25">
      <c r="G27" s="4"/>
      <c r="H27" s="50" t="s">
        <v>39</v>
      </c>
      <c r="I27" s="50"/>
      <c r="J27" s="50"/>
      <c r="K27" s="50"/>
      <c r="L27" s="26" t="s">
        <v>29</v>
      </c>
      <c r="N27" s="18"/>
      <c r="O27" s="6"/>
    </row>
    <row r="28" spans="2:17" s="1" customFormat="1" x14ac:dyDescent="0.25">
      <c r="G28" s="4"/>
      <c r="H28" s="51">
        <v>1</v>
      </c>
      <c r="I28" s="52" t="s">
        <v>30</v>
      </c>
      <c r="J28" s="53"/>
      <c r="K28" s="53"/>
      <c r="L28" s="62">
        <v>0</v>
      </c>
      <c r="N28" s="18"/>
      <c r="O28" s="6"/>
    </row>
    <row r="29" spans="2:17" s="1" customFormat="1" x14ac:dyDescent="0.25">
      <c r="G29" s="4"/>
      <c r="H29" s="51">
        <f>H28+1</f>
        <v>2</v>
      </c>
      <c r="I29" s="52" t="s">
        <v>31</v>
      </c>
      <c r="J29" s="53"/>
      <c r="K29" s="53"/>
      <c r="L29" s="62">
        <v>0</v>
      </c>
      <c r="N29" s="18"/>
      <c r="O29" s="6"/>
    </row>
    <row r="30" spans="2:17" s="1" customFormat="1" x14ac:dyDescent="0.25">
      <c r="G30" s="4"/>
      <c r="H30" s="51">
        <f t="shared" ref="H30:H35" si="1">H29+1</f>
        <v>3</v>
      </c>
      <c r="I30" s="52" t="s">
        <v>32</v>
      </c>
      <c r="J30" s="53"/>
      <c r="K30" s="53"/>
      <c r="L30" s="62">
        <v>0</v>
      </c>
      <c r="N30" s="18"/>
      <c r="O30" s="6"/>
    </row>
    <row r="31" spans="2:17" s="1" customFormat="1" x14ac:dyDescent="0.25">
      <c r="G31" s="4"/>
      <c r="H31" s="51">
        <f t="shared" si="1"/>
        <v>4</v>
      </c>
      <c r="I31" s="52" t="s">
        <v>33</v>
      </c>
      <c r="J31" s="53"/>
      <c r="K31" s="53"/>
      <c r="L31" s="62">
        <v>0</v>
      </c>
      <c r="N31" s="18"/>
      <c r="O31" s="6"/>
    </row>
    <row r="32" spans="2:17" s="1" customFormat="1" x14ac:dyDescent="0.25">
      <c r="G32" s="4"/>
      <c r="H32" s="51">
        <f t="shared" si="1"/>
        <v>5</v>
      </c>
      <c r="I32" s="52" t="s">
        <v>34</v>
      </c>
      <c r="J32" s="53"/>
      <c r="K32" s="53"/>
      <c r="L32" s="62">
        <v>0</v>
      </c>
      <c r="N32" s="18"/>
      <c r="O32" s="6"/>
    </row>
    <row r="33" spans="7:15" s="1" customFormat="1" x14ac:dyDescent="0.25">
      <c r="G33" s="4"/>
      <c r="H33" s="51">
        <f t="shared" si="1"/>
        <v>6</v>
      </c>
      <c r="I33" s="52" t="s">
        <v>35</v>
      </c>
      <c r="J33" s="53"/>
      <c r="K33" s="53"/>
      <c r="L33" s="62">
        <v>0</v>
      </c>
      <c r="N33" s="18"/>
      <c r="O33" s="6"/>
    </row>
    <row r="34" spans="7:15" s="1" customFormat="1" x14ac:dyDescent="0.25">
      <c r="G34" s="4"/>
      <c r="H34" s="51">
        <f t="shared" si="1"/>
        <v>7</v>
      </c>
      <c r="I34" s="52" t="s">
        <v>36</v>
      </c>
      <c r="J34" s="53"/>
      <c r="K34" s="53"/>
      <c r="L34" s="62">
        <v>0</v>
      </c>
      <c r="N34" s="18"/>
      <c r="O34" s="6"/>
    </row>
    <row r="35" spans="7:15" s="1" customFormat="1" x14ac:dyDescent="0.25">
      <c r="G35" s="4"/>
      <c r="H35" s="51">
        <f t="shared" si="1"/>
        <v>8</v>
      </c>
      <c r="I35" s="52" t="s">
        <v>37</v>
      </c>
      <c r="J35" s="53"/>
      <c r="K35" s="53"/>
      <c r="L35" s="62">
        <v>0</v>
      </c>
      <c r="N35" s="18"/>
      <c r="O35" s="6"/>
    </row>
    <row r="36" spans="7:15" s="1" customFormat="1" x14ac:dyDescent="0.25">
      <c r="G36" s="4"/>
      <c r="H36" s="15" t="s">
        <v>38</v>
      </c>
      <c r="I36" s="15"/>
      <c r="J36" s="15"/>
      <c r="K36" s="15"/>
      <c r="L36" s="32">
        <f>SUM(L28:L35)</f>
        <v>0</v>
      </c>
      <c r="O36" s="6"/>
    </row>
    <row r="37" spans="7:15" s="1" customFormat="1" x14ac:dyDescent="0.25">
      <c r="G37" s="4"/>
      <c r="H37" s="5"/>
      <c r="I37" s="5"/>
      <c r="J37" s="5"/>
      <c r="K37" s="5"/>
      <c r="L37" s="5"/>
      <c r="N37" s="18"/>
      <c r="O37" s="6"/>
    </row>
    <row r="38" spans="7:15" s="1" customFormat="1" x14ac:dyDescent="0.25">
      <c r="G38" s="33"/>
      <c r="H38" s="34"/>
      <c r="I38" s="35"/>
      <c r="J38" s="35"/>
      <c r="K38" s="35"/>
      <c r="L38" s="35"/>
      <c r="M38" s="36"/>
      <c r="N38" s="36"/>
      <c r="O38" s="37"/>
    </row>
    <row r="39" spans="7:15" s="1" customFormat="1" x14ac:dyDescent="0.25"/>
    <row r="40" spans="7:15" s="1" customFormat="1" x14ac:dyDescent="0.25"/>
    <row r="41" spans="7:15" s="1" customFormat="1" x14ac:dyDescent="0.25"/>
    <row r="42" spans="7:15" s="1" customFormat="1" x14ac:dyDescent="0.25"/>
    <row r="43" spans="7:15" s="1" customFormat="1" x14ac:dyDescent="0.25"/>
    <row r="44" spans="7:15" s="1" customFormat="1" x14ac:dyDescent="0.25"/>
    <row r="45" spans="7:15" s="1" customFormat="1" x14ac:dyDescent="0.25"/>
    <row r="46" spans="7:15" s="1" customFormat="1" x14ac:dyDescent="0.25"/>
    <row r="47" spans="7:15" s="1" customFormat="1" x14ac:dyDescent="0.25"/>
    <row r="48" spans="7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pans="2:5" s="1" customFormat="1" x14ac:dyDescent="0.25"/>
    <row r="210" spans="2:5" s="1" customFormat="1" x14ac:dyDescent="0.25"/>
    <row r="211" spans="2:5" s="1" customFormat="1" x14ac:dyDescent="0.25"/>
    <row r="212" spans="2:5" s="1" customFormat="1" x14ac:dyDescent="0.25"/>
    <row r="213" spans="2:5" s="1" customFormat="1" x14ac:dyDescent="0.25"/>
    <row r="214" spans="2:5" s="1" customFormat="1" x14ac:dyDescent="0.25"/>
    <row r="215" spans="2:5" s="1" customFormat="1" x14ac:dyDescent="0.25"/>
    <row r="216" spans="2:5" s="1" customFormat="1" x14ac:dyDescent="0.25"/>
    <row r="217" spans="2:5" s="1" customFormat="1" x14ac:dyDescent="0.25"/>
    <row r="218" spans="2:5" s="1" customFormat="1" x14ac:dyDescent="0.25">
      <c r="B218"/>
      <c r="C218"/>
      <c r="D218"/>
      <c r="E218"/>
    </row>
  </sheetData>
  <mergeCells count="4">
    <mergeCell ref="G2:O2"/>
    <mergeCell ref="B3:E3"/>
    <mergeCell ref="B4:E4"/>
    <mergeCell ref="B7:D7"/>
  </mergeCells>
  <phoneticPr fontId="2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70DFB-0727-45F9-A815-4C881190D445}">
  <dimension ref="A1:BR218"/>
  <sheetViews>
    <sheetView tabSelected="1" workbookViewId="0">
      <selection activeCell="X21" sqref="X21"/>
    </sheetView>
  </sheetViews>
  <sheetFormatPr defaultRowHeight="15" x14ac:dyDescent="0.25"/>
  <cols>
    <col min="1" max="1" width="2.5703125" style="1" customWidth="1"/>
    <col min="2" max="2" width="21.85546875" style="20" customWidth="1"/>
    <col min="3" max="3" width="7.42578125" style="20" customWidth="1"/>
    <col min="4" max="4" width="12.7109375" style="20" customWidth="1"/>
    <col min="5" max="5" width="13.85546875" style="20" customWidth="1"/>
    <col min="6" max="6" width="3.5703125" style="1" customWidth="1"/>
    <col min="7" max="7" width="3.140625" style="1" customWidth="1"/>
    <col min="8" max="10" width="9.140625" style="1"/>
    <col min="11" max="11" width="13.5703125" style="1" customWidth="1"/>
    <col min="12" max="12" width="9.140625" style="1"/>
    <col min="13" max="13" width="1.7109375" style="1" customWidth="1"/>
    <col min="14" max="14" width="9.140625" style="1"/>
    <col min="15" max="15" width="3.28515625" style="1" customWidth="1"/>
    <col min="16" max="16" width="3.85546875" style="1" customWidth="1"/>
    <col min="17" max="17" width="0" style="1" hidden="1" customWidth="1"/>
    <col min="18" max="70" width="9.140625" style="1"/>
    <col min="71" max="16384" width="9.140625" style="20"/>
  </cols>
  <sheetData>
    <row r="1" spans="1:17" x14ac:dyDescent="0.25">
      <c r="B1" s="2"/>
      <c r="C1" s="2"/>
      <c r="D1" s="2"/>
      <c r="E1" s="2"/>
      <c r="F1" s="2"/>
    </row>
    <row r="2" spans="1:17" ht="18" customHeight="1" x14ac:dyDescent="0.3">
      <c r="B2" s="2"/>
      <c r="C2" s="2"/>
      <c r="D2" s="2"/>
      <c r="E2" s="2"/>
      <c r="F2" s="2"/>
      <c r="G2" s="58" t="s">
        <v>0</v>
      </c>
      <c r="H2" s="56"/>
      <c r="I2" s="56"/>
      <c r="J2" s="56"/>
      <c r="K2" s="56"/>
      <c r="L2" s="56"/>
      <c r="M2" s="56"/>
      <c r="N2" s="56"/>
      <c r="O2" s="57"/>
    </row>
    <row r="3" spans="1:17" ht="20.25" customHeight="1" x14ac:dyDescent="0.45">
      <c r="B3" s="38" t="s">
        <v>1</v>
      </c>
      <c r="C3" s="39"/>
      <c r="D3" s="40"/>
      <c r="E3" s="40"/>
      <c r="F3" s="3"/>
      <c r="G3" s="4"/>
      <c r="H3" s="43"/>
      <c r="I3" s="43"/>
      <c r="J3" s="43"/>
      <c r="K3" s="43"/>
      <c r="L3" s="43"/>
      <c r="M3" s="44"/>
      <c r="N3" s="44"/>
      <c r="O3" s="6"/>
    </row>
    <row r="4" spans="1:17" ht="18.75" x14ac:dyDescent="0.3">
      <c r="B4" s="41" t="s">
        <v>23</v>
      </c>
      <c r="C4" s="41"/>
      <c r="D4" s="41"/>
      <c r="E4" s="41"/>
      <c r="F4" s="7"/>
      <c r="G4" s="4"/>
      <c r="H4" s="19" t="s">
        <v>4</v>
      </c>
      <c r="I4" s="5"/>
      <c r="J4" s="5"/>
      <c r="K4" s="5"/>
      <c r="O4" s="6"/>
    </row>
    <row r="5" spans="1:17" x14ac:dyDescent="0.25">
      <c r="B5" s="1"/>
      <c r="C5" s="1"/>
      <c r="D5" s="1"/>
      <c r="E5" s="1"/>
      <c r="G5" s="4"/>
      <c r="H5" s="45"/>
      <c r="I5" s="46" t="s">
        <v>5</v>
      </c>
      <c r="J5" s="45"/>
      <c r="K5" s="45"/>
      <c r="L5" s="59">
        <v>50000</v>
      </c>
      <c r="O5" s="6"/>
    </row>
    <row r="6" spans="1:17" ht="18" customHeight="1" x14ac:dyDescent="0.25">
      <c r="A6" s="8"/>
      <c r="B6" s="9" t="s">
        <v>2</v>
      </c>
      <c r="C6" s="9"/>
      <c r="D6" s="9"/>
      <c r="E6" s="10" t="s">
        <v>3</v>
      </c>
      <c r="G6" s="4"/>
      <c r="H6" s="45"/>
      <c r="I6" s="46" t="s">
        <v>6</v>
      </c>
      <c r="J6" s="45"/>
      <c r="K6" s="45"/>
      <c r="L6" s="59">
        <v>0</v>
      </c>
      <c r="O6" s="6"/>
    </row>
    <row r="7" spans="1:17" ht="12.75" customHeight="1" x14ac:dyDescent="0.25">
      <c r="B7" s="42" t="s">
        <v>45</v>
      </c>
      <c r="C7" s="42"/>
      <c r="D7" s="42"/>
      <c r="E7" s="11">
        <f>N9</f>
        <v>136.98630136986301</v>
      </c>
      <c r="G7" s="4"/>
      <c r="H7" s="45"/>
      <c r="I7" s="46" t="s">
        <v>7</v>
      </c>
      <c r="J7" s="45"/>
      <c r="K7" s="45"/>
      <c r="L7" s="59">
        <v>0</v>
      </c>
      <c r="O7" s="6"/>
    </row>
    <row r="8" spans="1:17" ht="12.75" customHeight="1" x14ac:dyDescent="0.25">
      <c r="B8" s="12" t="s">
        <v>44</v>
      </c>
      <c r="C8" s="12"/>
      <c r="D8" s="2"/>
      <c r="E8" s="11">
        <f>L12</f>
        <v>120</v>
      </c>
      <c r="G8" s="4"/>
      <c r="H8" s="45"/>
      <c r="I8" s="46" t="s">
        <v>8</v>
      </c>
      <c r="J8" s="45"/>
      <c r="K8" s="45"/>
      <c r="L8" s="59">
        <v>0</v>
      </c>
      <c r="N8" s="14" t="s">
        <v>3</v>
      </c>
      <c r="O8" s="6"/>
    </row>
    <row r="9" spans="1:17" ht="12.75" customHeight="1" x14ac:dyDescent="0.25">
      <c r="B9" s="12" t="s">
        <v>46</v>
      </c>
      <c r="C9" s="12"/>
      <c r="E9" s="11">
        <f>$L$13*(E7+E8)</f>
        <v>38.547945205479444</v>
      </c>
      <c r="G9" s="4"/>
      <c r="H9" s="15" t="s">
        <v>9</v>
      </c>
      <c r="I9" s="15"/>
      <c r="J9" s="15"/>
      <c r="K9" s="15"/>
      <c r="L9" s="16">
        <f>SUM(L5:L8)</f>
        <v>50000</v>
      </c>
      <c r="N9" s="17">
        <f>L9/365</f>
        <v>136.98630136986301</v>
      </c>
      <c r="O9" s="6"/>
    </row>
    <row r="10" spans="1:17" ht="12.75" customHeight="1" x14ac:dyDescent="0.25">
      <c r="B10" s="12" t="s">
        <v>39</v>
      </c>
      <c r="C10" s="12"/>
      <c r="D10" s="13"/>
      <c r="E10" s="11">
        <f>L36</f>
        <v>47</v>
      </c>
      <c r="G10" s="4"/>
      <c r="H10" s="2"/>
      <c r="I10" s="2"/>
      <c r="J10" s="2"/>
      <c r="K10" s="2"/>
      <c r="N10" s="18"/>
      <c r="O10" s="6"/>
    </row>
    <row r="11" spans="1:17" ht="15.75" customHeight="1" thickBot="1" x14ac:dyDescent="0.3">
      <c r="B11" s="13"/>
      <c r="C11" s="13"/>
      <c r="D11" s="13"/>
      <c r="E11" s="21">
        <f>SUM(E7:E10)</f>
        <v>342.53424657534242</v>
      </c>
      <c r="G11" s="4"/>
      <c r="H11" s="47" t="s">
        <v>10</v>
      </c>
      <c r="I11" s="2"/>
      <c r="J11" s="2"/>
      <c r="K11" s="2"/>
      <c r="N11" s="14"/>
      <c r="O11" s="6"/>
    </row>
    <row r="12" spans="1:17" ht="12.75" customHeight="1" x14ac:dyDescent="0.25">
      <c r="B12" s="13"/>
      <c r="C12" s="13"/>
      <c r="D12" s="13"/>
      <c r="E12" s="13"/>
      <c r="G12" s="4"/>
      <c r="H12" s="2"/>
      <c r="I12" s="46" t="s">
        <v>11</v>
      </c>
      <c r="J12" s="2"/>
      <c r="K12" s="2"/>
      <c r="L12" s="59">
        <v>120</v>
      </c>
      <c r="N12" s="17"/>
      <c r="O12" s="6"/>
    </row>
    <row r="13" spans="1:17" ht="15.75" x14ac:dyDescent="0.25">
      <c r="B13" s="9" t="s">
        <v>15</v>
      </c>
      <c r="C13" s="9"/>
      <c r="D13" s="9"/>
      <c r="E13" s="10" t="s">
        <v>16</v>
      </c>
      <c r="G13" s="4"/>
      <c r="H13" s="2"/>
      <c r="I13" s="46" t="s">
        <v>12</v>
      </c>
      <c r="J13" s="45"/>
      <c r="K13" s="45"/>
      <c r="L13" s="60">
        <v>0.15</v>
      </c>
      <c r="N13" s="18"/>
      <c r="O13" s="6"/>
    </row>
    <row r="14" spans="1:17" ht="15.75" x14ac:dyDescent="0.25">
      <c r="B14" s="12" t="s">
        <v>13</v>
      </c>
      <c r="C14" s="12"/>
      <c r="D14" s="13"/>
      <c r="E14" s="23">
        <f>L21</f>
        <v>0.38750000000000001</v>
      </c>
      <c r="G14" s="4"/>
      <c r="H14" s="2"/>
      <c r="I14" s="2"/>
      <c r="J14" s="2"/>
      <c r="K14" s="2"/>
      <c r="N14" s="18"/>
      <c r="O14" s="6"/>
    </row>
    <row r="15" spans="1:17" s="1" customFormat="1" ht="15.75" x14ac:dyDescent="0.25">
      <c r="B15" s="12" t="s">
        <v>18</v>
      </c>
      <c r="C15" s="12"/>
      <c r="D15" s="13"/>
      <c r="E15" s="23">
        <f>SUM(L24*L25)</f>
        <v>2.7E-2</v>
      </c>
      <c r="F15" s="24"/>
      <c r="G15" s="4"/>
      <c r="H15" s="47" t="s">
        <v>13</v>
      </c>
      <c r="I15" s="45"/>
      <c r="J15" s="45"/>
      <c r="K15" s="45"/>
      <c r="L15" s="54" t="s">
        <v>43</v>
      </c>
      <c r="M15" s="55"/>
      <c r="N15" s="55" t="s">
        <v>28</v>
      </c>
      <c r="O15" s="6"/>
    </row>
    <row r="16" spans="1:17" s="1" customFormat="1" ht="16.5" thickBot="1" x14ac:dyDescent="0.3">
      <c r="B16" s="13"/>
      <c r="C16" s="13"/>
      <c r="D16" s="13"/>
      <c r="E16" s="25">
        <f>SUM(E14:E15)</f>
        <v>0.41450000000000004</v>
      </c>
      <c r="G16" s="4"/>
      <c r="H16" s="45"/>
      <c r="I16" s="46" t="s">
        <v>25</v>
      </c>
      <c r="J16" s="45"/>
      <c r="K16" s="45"/>
      <c r="L16" s="61">
        <v>0.3</v>
      </c>
      <c r="N16" s="61">
        <v>0.6</v>
      </c>
      <c r="O16" s="6"/>
      <c r="Q16" s="24">
        <f>L16*N16</f>
        <v>0.18</v>
      </c>
    </row>
    <row r="17" spans="2:17" s="1" customFormat="1" ht="15.75" x14ac:dyDescent="0.25">
      <c r="B17" s="13"/>
      <c r="C17" s="13"/>
      <c r="D17" s="13"/>
      <c r="E17" s="13"/>
      <c r="G17" s="4"/>
      <c r="H17" s="45"/>
      <c r="I17" s="2" t="s">
        <v>26</v>
      </c>
      <c r="J17" s="45"/>
      <c r="K17" s="45"/>
      <c r="L17" s="61">
        <v>0.25</v>
      </c>
      <c r="N17" s="61">
        <v>0.05</v>
      </c>
      <c r="O17" s="6"/>
      <c r="Q17" s="24">
        <f t="shared" ref="Q17:Q20" si="0">L17*N17</f>
        <v>1.2500000000000001E-2</v>
      </c>
    </row>
    <row r="18" spans="2:17" s="1" customFormat="1" ht="15.75" x14ac:dyDescent="0.25">
      <c r="B18" s="13"/>
      <c r="C18" s="13"/>
      <c r="D18" s="13"/>
      <c r="E18" s="10" t="s">
        <v>3</v>
      </c>
      <c r="G18" s="4"/>
      <c r="H18" s="45"/>
      <c r="I18" s="46" t="s">
        <v>48</v>
      </c>
      <c r="J18" s="45"/>
      <c r="K18" s="45"/>
      <c r="L18" s="61">
        <v>0.5</v>
      </c>
      <c r="N18" s="61">
        <v>0.25</v>
      </c>
      <c r="O18" s="6"/>
      <c r="Q18" s="24">
        <f t="shared" si="0"/>
        <v>0.125</v>
      </c>
    </row>
    <row r="19" spans="2:17" s="1" customFormat="1" ht="15.75" x14ac:dyDescent="0.25">
      <c r="B19" s="13"/>
      <c r="C19" s="12"/>
      <c r="D19" s="27" t="s">
        <v>21</v>
      </c>
      <c r="E19" s="28">
        <f>E11/E16</f>
        <v>826.37936447609741</v>
      </c>
      <c r="G19" s="4"/>
      <c r="H19" s="45"/>
      <c r="I19" s="46" t="s">
        <v>27</v>
      </c>
      <c r="J19" s="45"/>
      <c r="K19" s="45"/>
      <c r="L19" s="61">
        <v>0.7</v>
      </c>
      <c r="N19" s="61">
        <v>0.1</v>
      </c>
      <c r="O19" s="6"/>
      <c r="Q19" s="24">
        <f t="shared" si="0"/>
        <v>6.9999999999999993E-2</v>
      </c>
    </row>
    <row r="20" spans="2:17" s="1" customFormat="1" ht="15.75" x14ac:dyDescent="0.25">
      <c r="C20" s="12"/>
      <c r="D20" s="12"/>
      <c r="G20" s="4"/>
      <c r="H20" s="45"/>
      <c r="I20" s="46" t="s">
        <v>22</v>
      </c>
      <c r="J20" s="45"/>
      <c r="K20" s="45"/>
      <c r="L20" s="61">
        <v>0</v>
      </c>
      <c r="N20" s="61">
        <v>0</v>
      </c>
      <c r="O20" s="6"/>
      <c r="Q20" s="24">
        <f t="shared" si="0"/>
        <v>0</v>
      </c>
    </row>
    <row r="21" spans="2:17" s="1" customFormat="1" x14ac:dyDescent="0.25">
      <c r="G21" s="4"/>
      <c r="H21" s="48" t="s">
        <v>14</v>
      </c>
      <c r="I21" s="48"/>
      <c r="J21" s="48"/>
      <c r="K21" s="48"/>
      <c r="L21" s="22">
        <f>Q21</f>
        <v>0.38750000000000001</v>
      </c>
      <c r="N21" s="22">
        <f>SUM(N16:N20)</f>
        <v>1</v>
      </c>
      <c r="O21" s="6"/>
      <c r="Q21" s="22">
        <f>SUM(Q16:Q20)</f>
        <v>0.38750000000000001</v>
      </c>
    </row>
    <row r="22" spans="2:17" s="1" customFormat="1" x14ac:dyDescent="0.25">
      <c r="B22" s="2"/>
      <c r="C22" s="2"/>
      <c r="D22" s="29"/>
      <c r="E22" s="2"/>
      <c r="G22" s="4"/>
      <c r="H22" s="2"/>
      <c r="I22" s="2"/>
      <c r="J22" s="2"/>
      <c r="K22" s="2"/>
      <c r="N22" s="18"/>
      <c r="O22" s="6"/>
    </row>
    <row r="23" spans="2:17" s="1" customFormat="1" x14ac:dyDescent="0.25">
      <c r="B23" s="2"/>
      <c r="C23" s="2"/>
      <c r="D23" s="30"/>
      <c r="E23" s="30"/>
      <c r="G23" s="4"/>
      <c r="H23" s="47" t="s">
        <v>17</v>
      </c>
      <c r="I23" s="45"/>
      <c r="J23" s="45"/>
      <c r="K23" s="45"/>
      <c r="L23" s="5"/>
      <c r="N23" s="18"/>
      <c r="O23" s="6"/>
    </row>
    <row r="24" spans="2:17" s="1" customFormat="1" x14ac:dyDescent="0.25">
      <c r="B24" s="2"/>
      <c r="C24" s="2"/>
      <c r="D24" s="30"/>
      <c r="E24" s="30"/>
      <c r="G24" s="4"/>
      <c r="H24" s="49"/>
      <c r="I24" s="45" t="s">
        <v>19</v>
      </c>
      <c r="J24" s="45"/>
      <c r="K24" s="45"/>
      <c r="L24" s="61">
        <v>0.9</v>
      </c>
      <c r="N24" s="18"/>
      <c r="O24" s="6"/>
    </row>
    <row r="25" spans="2:17" s="1" customFormat="1" x14ac:dyDescent="0.25">
      <c r="B25" s="2"/>
      <c r="C25" s="31"/>
      <c r="D25" s="2"/>
      <c r="E25" s="2"/>
      <c r="G25" s="4"/>
      <c r="H25" s="49"/>
      <c r="I25" s="45" t="s">
        <v>20</v>
      </c>
      <c r="J25" s="45"/>
      <c r="K25" s="45"/>
      <c r="L25" s="61">
        <v>0.03</v>
      </c>
      <c r="N25" s="18"/>
      <c r="O25" s="6"/>
    </row>
    <row r="26" spans="2:17" s="1" customFormat="1" x14ac:dyDescent="0.25">
      <c r="B26" s="2"/>
      <c r="C26" s="2"/>
      <c r="D26" s="2"/>
      <c r="E26" s="2"/>
      <c r="G26" s="4"/>
      <c r="H26" s="2"/>
      <c r="I26" s="2"/>
      <c r="J26" s="2"/>
      <c r="K26" s="2"/>
      <c r="N26" s="18"/>
      <c r="O26" s="6"/>
    </row>
    <row r="27" spans="2:17" s="1" customFormat="1" x14ac:dyDescent="0.25">
      <c r="G27" s="4"/>
      <c r="H27" s="50" t="s">
        <v>39</v>
      </c>
      <c r="I27" s="50"/>
      <c r="J27" s="50"/>
      <c r="K27" s="50"/>
      <c r="L27" s="26" t="s">
        <v>29</v>
      </c>
      <c r="N27" s="18"/>
      <c r="O27" s="6"/>
    </row>
    <row r="28" spans="2:17" s="1" customFormat="1" x14ac:dyDescent="0.25">
      <c r="G28" s="4"/>
      <c r="H28" s="51">
        <v>1</v>
      </c>
      <c r="I28" s="52" t="s">
        <v>40</v>
      </c>
      <c r="J28" s="53"/>
      <c r="K28" s="53"/>
      <c r="L28" s="62">
        <v>15</v>
      </c>
      <c r="N28" s="18"/>
      <c r="O28" s="6"/>
    </row>
    <row r="29" spans="2:17" s="1" customFormat="1" x14ac:dyDescent="0.25">
      <c r="G29" s="4"/>
      <c r="H29" s="51">
        <f>H28+1</f>
        <v>2</v>
      </c>
      <c r="I29" s="52" t="s">
        <v>41</v>
      </c>
      <c r="J29" s="53"/>
      <c r="K29" s="53"/>
      <c r="L29" s="62">
        <v>20</v>
      </c>
      <c r="N29" s="18"/>
      <c r="O29" s="6"/>
    </row>
    <row r="30" spans="2:17" s="1" customFormat="1" x14ac:dyDescent="0.25">
      <c r="G30" s="4"/>
      <c r="H30" s="51">
        <f t="shared" ref="H30:H35" si="1">H29+1</f>
        <v>3</v>
      </c>
      <c r="I30" s="52" t="s">
        <v>42</v>
      </c>
      <c r="J30" s="53"/>
      <c r="K30" s="53"/>
      <c r="L30" s="62">
        <v>12</v>
      </c>
      <c r="N30" s="18"/>
      <c r="O30" s="6"/>
    </row>
    <row r="31" spans="2:17" s="1" customFormat="1" x14ac:dyDescent="0.25">
      <c r="G31" s="4"/>
      <c r="H31" s="51">
        <f t="shared" si="1"/>
        <v>4</v>
      </c>
      <c r="I31" s="52" t="s">
        <v>33</v>
      </c>
      <c r="J31" s="53"/>
      <c r="K31" s="53"/>
      <c r="L31" s="62">
        <v>0</v>
      </c>
      <c r="N31" s="18"/>
      <c r="O31" s="6"/>
    </row>
    <row r="32" spans="2:17" s="1" customFormat="1" hidden="1" x14ac:dyDescent="0.25">
      <c r="G32" s="4"/>
      <c r="H32" s="51">
        <f t="shared" si="1"/>
        <v>5</v>
      </c>
      <c r="I32" s="52" t="s">
        <v>34</v>
      </c>
      <c r="J32" s="53"/>
      <c r="K32" s="53"/>
      <c r="L32" s="62">
        <v>0</v>
      </c>
      <c r="N32" s="18"/>
      <c r="O32" s="6"/>
    </row>
    <row r="33" spans="7:15" s="1" customFormat="1" hidden="1" x14ac:dyDescent="0.25">
      <c r="G33" s="4"/>
      <c r="H33" s="51">
        <f t="shared" si="1"/>
        <v>6</v>
      </c>
      <c r="I33" s="52" t="s">
        <v>35</v>
      </c>
      <c r="J33" s="53"/>
      <c r="K33" s="53"/>
      <c r="L33" s="62">
        <v>0</v>
      </c>
      <c r="N33" s="18"/>
      <c r="O33" s="6"/>
    </row>
    <row r="34" spans="7:15" s="1" customFormat="1" hidden="1" x14ac:dyDescent="0.25">
      <c r="G34" s="4"/>
      <c r="H34" s="51">
        <f t="shared" si="1"/>
        <v>7</v>
      </c>
      <c r="I34" s="52" t="s">
        <v>36</v>
      </c>
      <c r="J34" s="53"/>
      <c r="K34" s="53"/>
      <c r="L34" s="62">
        <v>0</v>
      </c>
      <c r="N34" s="18"/>
      <c r="O34" s="6"/>
    </row>
    <row r="35" spans="7:15" s="1" customFormat="1" hidden="1" x14ac:dyDescent="0.25">
      <c r="G35" s="4"/>
      <c r="H35" s="51">
        <f t="shared" si="1"/>
        <v>8</v>
      </c>
      <c r="I35" s="52" t="s">
        <v>37</v>
      </c>
      <c r="J35" s="53"/>
      <c r="K35" s="53"/>
      <c r="L35" s="62">
        <v>0</v>
      </c>
      <c r="N35" s="18"/>
      <c r="O35" s="6"/>
    </row>
    <row r="36" spans="7:15" s="1" customFormat="1" x14ac:dyDescent="0.25">
      <c r="G36" s="4"/>
      <c r="H36" s="15" t="s">
        <v>38</v>
      </c>
      <c r="I36" s="15"/>
      <c r="J36" s="15"/>
      <c r="K36" s="15"/>
      <c r="L36" s="32">
        <f>SUM(L28:L35)</f>
        <v>47</v>
      </c>
      <c r="O36" s="6"/>
    </row>
    <row r="37" spans="7:15" s="1" customFormat="1" x14ac:dyDescent="0.25">
      <c r="G37" s="4"/>
      <c r="H37" s="5"/>
      <c r="I37" s="5"/>
      <c r="J37" s="5"/>
      <c r="K37" s="5"/>
      <c r="L37" s="5"/>
      <c r="N37" s="18"/>
      <c r="O37" s="6"/>
    </row>
    <row r="38" spans="7:15" s="1" customFormat="1" x14ac:dyDescent="0.25">
      <c r="G38" s="33"/>
      <c r="H38" s="34"/>
      <c r="I38" s="35"/>
      <c r="J38" s="35"/>
      <c r="K38" s="35"/>
      <c r="L38" s="35"/>
      <c r="M38" s="36"/>
      <c r="N38" s="36"/>
      <c r="O38" s="37"/>
    </row>
    <row r="39" spans="7:15" s="1" customFormat="1" x14ac:dyDescent="0.25"/>
    <row r="40" spans="7:15" s="1" customFormat="1" x14ac:dyDescent="0.25"/>
    <row r="41" spans="7:15" s="1" customFormat="1" x14ac:dyDescent="0.25"/>
    <row r="42" spans="7:15" s="1" customFormat="1" x14ac:dyDescent="0.25"/>
    <row r="43" spans="7:15" s="1" customFormat="1" x14ac:dyDescent="0.25"/>
    <row r="44" spans="7:15" s="1" customFormat="1" x14ac:dyDescent="0.25"/>
    <row r="45" spans="7:15" s="1" customFormat="1" x14ac:dyDescent="0.25"/>
    <row r="46" spans="7:15" s="1" customFormat="1" x14ac:dyDescent="0.25"/>
    <row r="47" spans="7:15" s="1" customFormat="1" x14ac:dyDescent="0.25"/>
    <row r="48" spans="7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pans="2:5" s="1" customFormat="1" x14ac:dyDescent="0.25"/>
    <row r="210" spans="2:5" s="1" customFormat="1" x14ac:dyDescent="0.25"/>
    <row r="211" spans="2:5" s="1" customFormat="1" x14ac:dyDescent="0.25"/>
    <row r="212" spans="2:5" s="1" customFormat="1" x14ac:dyDescent="0.25"/>
    <row r="213" spans="2:5" s="1" customFormat="1" x14ac:dyDescent="0.25"/>
    <row r="214" spans="2:5" s="1" customFormat="1" x14ac:dyDescent="0.25"/>
    <row r="215" spans="2:5" s="1" customFormat="1" x14ac:dyDescent="0.25"/>
    <row r="216" spans="2:5" s="1" customFormat="1" x14ac:dyDescent="0.25"/>
    <row r="217" spans="2:5" s="1" customFormat="1" x14ac:dyDescent="0.25"/>
    <row r="218" spans="2:5" s="1" customFormat="1" x14ac:dyDescent="0.25">
      <c r="B218" s="20"/>
      <c r="C218" s="20"/>
      <c r="D218" s="20"/>
      <c r="E218" s="20"/>
    </row>
  </sheetData>
  <mergeCells count="4">
    <mergeCell ref="G2:O2"/>
    <mergeCell ref="B3:E3"/>
    <mergeCell ref="B4:E4"/>
    <mergeCell ref="B7:D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Erickson</dc:creator>
  <cp:lastModifiedBy>Joe Erickson</cp:lastModifiedBy>
  <dcterms:created xsi:type="dcterms:W3CDTF">2020-04-16T02:44:11Z</dcterms:created>
  <dcterms:modified xsi:type="dcterms:W3CDTF">2020-04-16T18:27:08Z</dcterms:modified>
</cp:coreProperties>
</file>